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Work\Desktop\Важное\Энерг\Отчеты о фин-хоз деят-ти\"/>
    </mc:Choice>
  </mc:AlternateContent>
  <bookViews>
    <workbookView xWindow="-120" yWindow="0" windowWidth="20730" windowHeight="11640"/>
  </bookViews>
  <sheets>
    <sheet name="МКД" sheetId="1" r:id="rId1"/>
  </sheets>
  <definedNames>
    <definedName name="_xlnm._FilterDatabase" localSheetId="0" hidden="1">МКД!$A$19:$G$43</definedName>
    <definedName name="_xlnm.Print_Area" localSheetId="0">МКД!$A$1:$G$43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1" i="1" l="1"/>
  <c r="F32" i="1"/>
  <c r="F26" i="1"/>
  <c r="F14" i="1"/>
  <c r="F13" i="1"/>
  <c r="F12" i="1"/>
  <c r="F11" i="1"/>
  <c r="F29" i="1" l="1"/>
  <c r="F20" i="1" l="1"/>
  <c r="F15" i="1" l="1"/>
  <c r="D43" i="1"/>
  <c r="E20" i="1" l="1"/>
  <c r="E11" i="1"/>
  <c r="C43" i="1" l="1"/>
  <c r="B43" i="1"/>
  <c r="C15" i="1" l="1"/>
  <c r="C5" i="1" s="1"/>
  <c r="D15" i="1"/>
  <c r="D5" i="1" s="1"/>
  <c r="E29" i="1"/>
  <c r="E26" i="1" l="1"/>
  <c r="E32" i="1"/>
  <c r="E41" i="1"/>
  <c r="E12" i="1"/>
  <c r="E13" i="1"/>
  <c r="E14" i="1"/>
  <c r="E43" i="1" l="1"/>
  <c r="E15" i="1"/>
  <c r="E5" i="1" l="1"/>
  <c r="H42" i="1"/>
  <c r="H29" i="1"/>
  <c r="B15" i="1"/>
  <c r="B5" i="1" s="1"/>
  <c r="H26" i="1" l="1"/>
  <c r="H20" i="1"/>
  <c r="H32" i="1"/>
  <c r="F43" i="1"/>
  <c r="F5" i="1" l="1"/>
</calcChain>
</file>

<file path=xl/sharedStrings.xml><?xml version="1.0" encoding="utf-8"?>
<sst xmlns="http://schemas.openxmlformats.org/spreadsheetml/2006/main" count="57" uniqueCount="42">
  <si>
    <t>РАСЧЕТЫ с СОБСТВЕННИКАМИ МКД</t>
  </si>
  <si>
    <t>РАСЧЕТЫ с ПОСТАВЩИКАМИ и ПОДРЯЧДЧИКАМИ</t>
  </si>
  <si>
    <t>Начислено за оказанные услуги</t>
  </si>
  <si>
    <t xml:space="preserve">Оплачено собственниками </t>
  </si>
  <si>
    <t>Предоставлено услуг, выполнено работ</t>
  </si>
  <si>
    <t>ИТОГО по всем услугам</t>
  </si>
  <si>
    <t>в том числе:</t>
  </si>
  <si>
    <t>Коммунальные услуги</t>
  </si>
  <si>
    <t>Поставленный ресурс</t>
  </si>
  <si>
    <t>Предоставлено услуг, выполнено работ. руб.</t>
  </si>
  <si>
    <t>Контрагент, комментарий</t>
  </si>
  <si>
    <t>Водоснабжение (ХВС) / водоотведение</t>
  </si>
  <si>
    <t>Тепловая энергия</t>
  </si>
  <si>
    <t>Электроэнергия</t>
  </si>
  <si>
    <t>ВЫВОЗ ТКО</t>
  </si>
  <si>
    <t xml:space="preserve">Итого за КУ </t>
  </si>
  <si>
    <t>Жилищные услуги</t>
  </si>
  <si>
    <t>Предоставленная услуга</t>
  </si>
  <si>
    <t>Управление многоквартирным домом</t>
  </si>
  <si>
    <t>Содержание общего имущества</t>
  </si>
  <si>
    <t>Содержание несущих и ненесущих конструкций</t>
  </si>
  <si>
    <t>Содержание инженерно-технического обеспечения</t>
  </si>
  <si>
    <t>Текущий ремонт</t>
  </si>
  <si>
    <t>Обслуживание лифтов</t>
  </si>
  <si>
    <t xml:space="preserve">Итого за ЖУ </t>
  </si>
  <si>
    <t>Услуги паспортного стола</t>
  </si>
  <si>
    <t>Налоги,взносы во внебюджетные фонды</t>
  </si>
  <si>
    <t>Административные расходы:Связь,канц тов,хоз тов,РКО,аренда,интернет</t>
  </si>
  <si>
    <t xml:space="preserve">Клининг </t>
  </si>
  <si>
    <t>Услуги диспетчерской службы</t>
  </si>
  <si>
    <t>Услуги инженерно-технической службы</t>
  </si>
  <si>
    <t>Услуги технической службы(сантехники,электрики)</t>
  </si>
  <si>
    <t>Обслуживание АППЗ</t>
  </si>
  <si>
    <t>Дезинфекция</t>
  </si>
  <si>
    <t>Обслуживание ИТП,УУТЭ</t>
  </si>
  <si>
    <t>Обслуживание ОДС</t>
  </si>
  <si>
    <t>ТО лифтового оборудования</t>
  </si>
  <si>
    <t>Бух.обслуживание,расчет ЖКУ</t>
  </si>
  <si>
    <t>Задолженность собственников на 01.01.2018</t>
  </si>
  <si>
    <t>Задолженность собственников на 01.01.2019</t>
  </si>
  <si>
    <t>Отчет УК "Энергия" по исполнению договора управления МКД  Столичная,11,к.2  за период 01.01.2018 - 31.12.2018г.</t>
  </si>
  <si>
    <t>25020,,64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</si>
</sst>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2" applyFont="1"/>
    <xf numFmtId="165" fontId="3" fillId="0" borderId="0" xfId="2" applyNumberFormat="1" applyFont="1"/>
    <xf numFmtId="165" fontId="3" fillId="0" borderId="0" xfId="3" applyNumberFormat="1" applyFont="1"/>
    <xf numFmtId="165" fontId="3" fillId="0" borderId="0" xfId="2" applyNumberFormat="1" applyFont="1" applyFill="1" applyAlignment="1">
      <alignment horizontal="right"/>
    </xf>
    <xf numFmtId="0" fontId="3" fillId="0" borderId="0" xfId="2" applyFont="1"/>
    <xf numFmtId="0" fontId="3" fillId="0" borderId="0" xfId="2" applyFont="1" applyAlignment="1">
      <alignment wrapText="1"/>
    </xf>
    <xf numFmtId="165" fontId="4" fillId="0" borderId="1" xfId="3" applyNumberFormat="1" applyFont="1" applyBorder="1"/>
    <xf numFmtId="165" fontId="3" fillId="0" borderId="2" xfId="3" applyNumberFormat="1" applyFont="1" applyBorder="1"/>
    <xf numFmtId="165" fontId="3" fillId="0" borderId="3" xfId="3" applyNumberFormat="1" applyFont="1" applyBorder="1"/>
    <xf numFmtId="165" fontId="4" fillId="0" borderId="1" xfId="2" applyNumberFormat="1" applyFont="1" applyFill="1" applyBorder="1" applyAlignment="1">
      <alignment horizontal="left"/>
    </xf>
    <xf numFmtId="0" fontId="3" fillId="0" borderId="3" xfId="2" applyFont="1" applyBorder="1" applyAlignment="1">
      <alignment wrapText="1"/>
    </xf>
    <xf numFmtId="0" fontId="3" fillId="0" borderId="0" xfId="2" applyFont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4" fontId="7" fillId="0" borderId="9" xfId="3" applyNumberFormat="1" applyFont="1" applyBorder="1"/>
    <xf numFmtId="4" fontId="7" fillId="0" borderId="10" xfId="3" applyNumberFormat="1" applyFont="1" applyBorder="1"/>
    <xf numFmtId="0" fontId="3" fillId="0" borderId="11" xfId="2" applyFont="1" applyBorder="1" applyAlignment="1">
      <alignment wrapText="1"/>
    </xf>
    <xf numFmtId="0" fontId="7" fillId="0" borderId="0" xfId="2" applyFont="1" applyBorder="1" applyAlignment="1">
      <alignment horizontal="center" vertical="center" wrapText="1"/>
    </xf>
    <xf numFmtId="4" fontId="7" fillId="0" borderId="0" xfId="3" applyNumberFormat="1" applyFont="1" applyBorder="1"/>
    <xf numFmtId="0" fontId="3" fillId="0" borderId="12" xfId="2" applyFont="1" applyBorder="1" applyAlignment="1">
      <alignment wrapText="1"/>
    </xf>
    <xf numFmtId="43" fontId="8" fillId="0" borderId="0" xfId="3" applyNumberFormat="1" applyFont="1"/>
    <xf numFmtId="165" fontId="8" fillId="0" borderId="13" xfId="3" applyNumberFormat="1" applyFont="1" applyBorder="1"/>
    <xf numFmtId="165" fontId="9" fillId="0" borderId="0" xfId="3" applyNumberFormat="1" applyFont="1" applyBorder="1"/>
    <xf numFmtId="0" fontId="9" fillId="0" borderId="12" xfId="2" applyFont="1" applyBorder="1" applyAlignment="1">
      <alignment wrapText="1"/>
    </xf>
    <xf numFmtId="0" fontId="9" fillId="0" borderId="0" xfId="2" applyFont="1"/>
    <xf numFmtId="0" fontId="4" fillId="0" borderId="14" xfId="2" applyFont="1" applyBorder="1" applyAlignment="1">
      <alignment horizontal="center" vertical="center" wrapText="1"/>
    </xf>
    <xf numFmtId="165" fontId="5" fillId="0" borderId="6" xfId="2" applyNumberFormat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4" fillId="0" borderId="14" xfId="2" applyFont="1" applyBorder="1" applyAlignment="1">
      <alignment wrapText="1"/>
    </xf>
    <xf numFmtId="43" fontId="3" fillId="0" borderId="6" xfId="2" applyNumberFormat="1" applyFont="1" applyBorder="1" applyAlignment="1">
      <alignment vertical="center"/>
    </xf>
    <xf numFmtId="43" fontId="3" fillId="0" borderId="4" xfId="3" applyNumberFormat="1" applyFont="1" applyBorder="1" applyAlignment="1">
      <alignment vertical="center"/>
    </xf>
    <xf numFmtId="43" fontId="3" fillId="0" borderId="5" xfId="3" applyNumberFormat="1" applyFont="1" applyBorder="1" applyAlignment="1">
      <alignment vertical="center"/>
    </xf>
    <xf numFmtId="43" fontId="3" fillId="0" borderId="6" xfId="2" applyNumberFormat="1" applyFont="1" applyFill="1" applyBorder="1" applyAlignment="1">
      <alignment vertical="center" wrapText="1"/>
    </xf>
    <xf numFmtId="164" fontId="3" fillId="0" borderId="7" xfId="2" applyNumberFormat="1" applyFont="1" applyBorder="1" applyAlignment="1">
      <alignment horizontal="left" vertical="center" wrapText="1"/>
    </xf>
    <xf numFmtId="0" fontId="3" fillId="0" borderId="5" xfId="2" applyFont="1" applyBorder="1" applyAlignment="1">
      <alignment wrapText="1"/>
    </xf>
    <xf numFmtId="0" fontId="4" fillId="0" borderId="15" xfId="2" applyFont="1" applyBorder="1" applyAlignment="1">
      <alignment wrapText="1"/>
    </xf>
    <xf numFmtId="43" fontId="3" fillId="0" borderId="16" xfId="2" applyNumberFormat="1" applyFont="1" applyBorder="1" applyAlignment="1">
      <alignment vertical="center"/>
    </xf>
    <xf numFmtId="43" fontId="3" fillId="0" borderId="17" xfId="3" applyNumberFormat="1" applyFont="1" applyBorder="1" applyAlignment="1">
      <alignment vertical="center"/>
    </xf>
    <xf numFmtId="0" fontId="7" fillId="0" borderId="8" xfId="2" applyFont="1" applyBorder="1" applyAlignment="1">
      <alignment horizontal="right"/>
    </xf>
    <xf numFmtId="4" fontId="7" fillId="0" borderId="18" xfId="3" applyNumberFormat="1" applyFont="1" applyBorder="1"/>
    <xf numFmtId="4" fontId="7" fillId="0" borderId="19" xfId="3" applyNumberFormat="1" applyFont="1" applyBorder="1"/>
    <xf numFmtId="4" fontId="7" fillId="0" borderId="10" xfId="3" applyNumberFormat="1" applyFont="1" applyFill="1" applyBorder="1" applyAlignment="1">
      <alignment horizontal="right"/>
    </xf>
    <xf numFmtId="0" fontId="10" fillId="0" borderId="11" xfId="2" applyFont="1" applyBorder="1" applyAlignment="1">
      <alignment wrapText="1"/>
    </xf>
    <xf numFmtId="0" fontId="10" fillId="0" borderId="0" xfId="2" applyFont="1"/>
    <xf numFmtId="0" fontId="7" fillId="0" borderId="0" xfId="2" applyFont="1" applyBorder="1" applyAlignment="1">
      <alignment horizontal="right"/>
    </xf>
    <xf numFmtId="4" fontId="7" fillId="0" borderId="0" xfId="3" applyNumberFormat="1" applyFont="1" applyFill="1" applyBorder="1" applyAlignment="1">
      <alignment horizontal="right"/>
    </xf>
    <xf numFmtId="0" fontId="10" fillId="0" borderId="0" xfId="2" applyFont="1" applyBorder="1" applyAlignment="1">
      <alignment wrapText="1"/>
    </xf>
    <xf numFmtId="165" fontId="11" fillId="0" borderId="0" xfId="2" applyNumberFormat="1" applyFont="1" applyFill="1" applyBorder="1" applyAlignment="1">
      <alignment horizontal="right"/>
    </xf>
    <xf numFmtId="0" fontId="11" fillId="0" borderId="0" xfId="2" applyFont="1" applyBorder="1" applyAlignment="1">
      <alignment wrapText="1"/>
    </xf>
    <xf numFmtId="10" fontId="13" fillId="0" borderId="0" xfId="1" applyNumberFormat="1" applyFont="1" applyFill="1" applyBorder="1" applyAlignment="1">
      <alignment horizontal="right" wrapText="1"/>
    </xf>
    <xf numFmtId="0" fontId="14" fillId="0" borderId="12" xfId="2" applyFont="1" applyBorder="1" applyAlignment="1">
      <alignment wrapText="1"/>
    </xf>
    <xf numFmtId="165" fontId="4" fillId="0" borderId="8" xfId="3" applyNumberFormat="1" applyFont="1" applyBorder="1"/>
    <xf numFmtId="165" fontId="3" fillId="0" borderId="20" xfId="3" applyNumberFormat="1" applyFont="1" applyBorder="1"/>
    <xf numFmtId="165" fontId="3" fillId="0" borderId="21" xfId="3" applyNumberFormat="1" applyFont="1" applyBorder="1"/>
    <xf numFmtId="165" fontId="4" fillId="0" borderId="20" xfId="2" applyNumberFormat="1" applyFont="1" applyFill="1" applyBorder="1" applyAlignment="1">
      <alignment horizontal="left"/>
    </xf>
    <xf numFmtId="0" fontId="3" fillId="0" borderId="21" xfId="2" applyFont="1" applyBorder="1" applyAlignment="1">
      <alignment wrapText="1"/>
    </xf>
    <xf numFmtId="0" fontId="4" fillId="0" borderId="8" xfId="2" applyFont="1" applyBorder="1" applyAlignment="1">
      <alignment horizontal="center" vertical="center" wrapText="1"/>
    </xf>
    <xf numFmtId="165" fontId="4" fillId="0" borderId="22" xfId="2" applyNumberFormat="1" applyFont="1" applyFill="1" applyBorder="1" applyAlignment="1">
      <alignment horizontal="center" vertical="center" wrapText="1"/>
    </xf>
    <xf numFmtId="0" fontId="3" fillId="0" borderId="19" xfId="2" applyFont="1" applyBorder="1" applyAlignment="1">
      <alignment horizontal="center" vertical="center" wrapText="1"/>
    </xf>
    <xf numFmtId="165" fontId="4" fillId="0" borderId="23" xfId="2" applyNumberFormat="1" applyFont="1" applyBorder="1"/>
    <xf numFmtId="165" fontId="4" fillId="0" borderId="24" xfId="3" applyNumberFormat="1" applyFont="1" applyBorder="1"/>
    <xf numFmtId="165" fontId="4" fillId="0" borderId="25" xfId="3" applyNumberFormat="1" applyFont="1" applyBorder="1"/>
    <xf numFmtId="165" fontId="4" fillId="0" borderId="26" xfId="2" applyNumberFormat="1" applyFont="1" applyFill="1" applyBorder="1" applyAlignment="1">
      <alignment horizontal="right" wrapText="1"/>
    </xf>
    <xf numFmtId="0" fontId="15" fillId="0" borderId="12" xfId="2" applyFont="1" applyBorder="1" applyAlignment="1">
      <alignment wrapText="1"/>
    </xf>
    <xf numFmtId="165" fontId="3" fillId="0" borderId="13" xfId="2" applyNumberFormat="1" applyFont="1" applyBorder="1"/>
    <xf numFmtId="165" fontId="3" fillId="0" borderId="0" xfId="3" applyNumberFormat="1" applyFont="1" applyBorder="1"/>
    <xf numFmtId="165" fontId="3" fillId="0" borderId="12" xfId="3" applyNumberFormat="1" applyFont="1" applyBorder="1"/>
    <xf numFmtId="4" fontId="3" fillId="0" borderId="27" xfId="2" applyNumberFormat="1" applyFont="1" applyFill="1" applyBorder="1" applyAlignment="1">
      <alignment horizontal="right"/>
    </xf>
    <xf numFmtId="0" fontId="3" fillId="0" borderId="5" xfId="2" applyFont="1" applyBorder="1" applyAlignment="1">
      <alignment horizontal="left" wrapText="1"/>
    </xf>
    <xf numFmtId="0" fontId="3" fillId="0" borderId="28" xfId="2" applyFont="1" applyBorder="1"/>
    <xf numFmtId="165" fontId="3" fillId="0" borderId="28" xfId="2" applyNumberFormat="1" applyFont="1" applyBorder="1"/>
    <xf numFmtId="165" fontId="3" fillId="0" borderId="29" xfId="3" applyNumberFormat="1" applyFont="1" applyBorder="1"/>
    <xf numFmtId="165" fontId="3" fillId="0" borderId="11" xfId="3" applyNumberFormat="1" applyFont="1" applyBorder="1"/>
    <xf numFmtId="4" fontId="3" fillId="0" borderId="27" xfId="2" applyNumberFormat="1" applyFont="1" applyFill="1" applyBorder="1" applyAlignment="1">
      <alignment horizontal="right" wrapText="1"/>
    </xf>
    <xf numFmtId="165" fontId="4" fillId="0" borderId="33" xfId="2" applyNumberFormat="1" applyFont="1" applyBorder="1"/>
    <xf numFmtId="165" fontId="4" fillId="0" borderId="34" xfId="3" applyNumberFormat="1" applyFont="1" applyBorder="1"/>
    <xf numFmtId="165" fontId="4" fillId="0" borderId="35" xfId="3" applyNumberFormat="1" applyFont="1" applyBorder="1"/>
    <xf numFmtId="165" fontId="4" fillId="0" borderId="36" xfId="2" applyNumberFormat="1" applyFont="1" applyFill="1" applyBorder="1" applyAlignment="1">
      <alignment horizontal="right" wrapText="1"/>
    </xf>
    <xf numFmtId="0" fontId="4" fillId="0" borderId="28" xfId="2" applyFont="1" applyBorder="1"/>
    <xf numFmtId="0" fontId="3" fillId="0" borderId="0" xfId="2" applyFont="1" applyAlignment="1">
      <alignment horizontal="right"/>
    </xf>
    <xf numFmtId="0" fontId="4" fillId="0" borderId="0" xfId="2" applyFont="1"/>
    <xf numFmtId="0" fontId="3" fillId="0" borderId="30" xfId="2" applyFont="1" applyBorder="1" applyAlignment="1">
      <alignment horizontal="left" wrapText="1"/>
    </xf>
    <xf numFmtId="0" fontId="3" fillId="0" borderId="0" xfId="2" applyFont="1" applyBorder="1"/>
    <xf numFmtId="165" fontId="3" fillId="0" borderId="0" xfId="2" applyNumberFormat="1" applyFont="1" applyBorder="1"/>
    <xf numFmtId="0" fontId="3" fillId="0" borderId="0" xfId="2" applyFont="1" applyBorder="1" applyAlignment="1">
      <alignment wrapText="1"/>
    </xf>
    <xf numFmtId="43" fontId="8" fillId="0" borderId="0" xfId="3" applyNumberFormat="1" applyFont="1" applyBorder="1"/>
    <xf numFmtId="165" fontId="8" fillId="0" borderId="0" xfId="3" applyNumberFormat="1" applyFont="1" applyBorder="1"/>
    <xf numFmtId="165" fontId="3" fillId="0" borderId="0" xfId="2" applyNumberFormat="1" applyFont="1" applyFill="1"/>
    <xf numFmtId="4" fontId="3" fillId="0" borderId="0" xfId="2" applyNumberFormat="1" applyFont="1" applyFill="1"/>
    <xf numFmtId="0" fontId="3" fillId="0" borderId="5" xfId="2" applyFont="1" applyBorder="1" applyAlignment="1">
      <alignment horizontal="center" vertical="center"/>
    </xf>
    <xf numFmtId="4" fontId="3" fillId="0" borderId="32" xfId="2" applyNumberFormat="1" applyFont="1" applyFill="1" applyBorder="1" applyAlignment="1">
      <alignment horizontal="right"/>
    </xf>
    <xf numFmtId="0" fontId="3" fillId="0" borderId="7" xfId="2" applyFont="1" applyBorder="1" applyAlignment="1">
      <alignment horizontal="left" wrapText="1"/>
    </xf>
    <xf numFmtId="4" fontId="18" fillId="0" borderId="0" xfId="3" applyNumberFormat="1" applyFont="1" applyBorder="1"/>
    <xf numFmtId="4" fontId="19" fillId="0" borderId="0" xfId="3" applyNumberFormat="1" applyFont="1" applyBorder="1"/>
    <xf numFmtId="4" fontId="16" fillId="0" borderId="0" xfId="2" applyNumberFormat="1" applyFont="1"/>
    <xf numFmtId="165" fontId="5" fillId="0" borderId="42" xfId="3" applyNumberFormat="1" applyFont="1" applyBorder="1" applyAlignment="1">
      <alignment horizontal="center" vertical="center" wrapText="1"/>
    </xf>
    <xf numFmtId="165" fontId="4" fillId="0" borderId="17" xfId="3" applyNumberFormat="1" applyFont="1" applyBorder="1" applyAlignment="1">
      <alignment horizontal="center" vertical="center" wrapText="1"/>
    </xf>
    <xf numFmtId="165" fontId="6" fillId="0" borderId="17" xfId="3" applyNumberFormat="1" applyFont="1" applyBorder="1" applyAlignment="1">
      <alignment horizontal="center" vertical="center" wrapText="1"/>
    </xf>
    <xf numFmtId="165" fontId="5" fillId="0" borderId="7" xfId="3" applyNumberFormat="1" applyFont="1" applyBorder="1" applyAlignment="1">
      <alignment horizontal="center" vertical="center" wrapText="1"/>
    </xf>
    <xf numFmtId="165" fontId="4" fillId="0" borderId="16" xfId="2" applyNumberFormat="1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 wrapText="1"/>
    </xf>
    <xf numFmtId="4" fontId="3" fillId="0" borderId="36" xfId="2" applyNumberFormat="1" applyFont="1" applyFill="1" applyBorder="1" applyAlignment="1">
      <alignment horizontal="right" wrapText="1"/>
    </xf>
    <xf numFmtId="165" fontId="4" fillId="0" borderId="43" xfId="2" applyNumberFormat="1" applyFont="1" applyBorder="1"/>
    <xf numFmtId="165" fontId="4" fillId="0" borderId="39" xfId="3" applyNumberFormat="1" applyFont="1" applyBorder="1"/>
    <xf numFmtId="165" fontId="4" fillId="0" borderId="40" xfId="3" applyNumberFormat="1" applyFont="1" applyBorder="1"/>
    <xf numFmtId="165" fontId="4" fillId="0" borderId="41" xfId="2" applyNumberFormat="1" applyFont="1" applyFill="1" applyBorder="1" applyAlignment="1">
      <alignment horizontal="right" wrapText="1"/>
    </xf>
    <xf numFmtId="0" fontId="3" fillId="0" borderId="44" xfId="2" applyFont="1" applyBorder="1" applyAlignment="1">
      <alignment wrapText="1"/>
    </xf>
    <xf numFmtId="0" fontId="12" fillId="0" borderId="13" xfId="0" applyFont="1" applyBorder="1" applyAlignment="1">
      <alignment horizontal="left" vertical="top" wrapText="1"/>
    </xf>
    <xf numFmtId="0" fontId="4" fillId="0" borderId="38" xfId="2" applyFont="1" applyBorder="1" applyAlignment="1">
      <alignment wrapText="1"/>
    </xf>
    <xf numFmtId="165" fontId="4" fillId="0" borderId="10" xfId="2" applyNumberFormat="1" applyFont="1" applyBorder="1"/>
    <xf numFmtId="165" fontId="4" fillId="0" borderId="10" xfId="3" applyNumberFormat="1" applyFont="1" applyBorder="1"/>
    <xf numFmtId="0" fontId="4" fillId="0" borderId="10" xfId="2" applyFont="1" applyBorder="1" applyAlignment="1">
      <alignment horizontal="right"/>
    </xf>
    <xf numFmtId="4" fontId="4" fillId="0" borderId="10" xfId="3" applyNumberFormat="1" applyFont="1" applyBorder="1" applyAlignment="1">
      <alignment horizontal="right"/>
    </xf>
    <xf numFmtId="0" fontId="10" fillId="0" borderId="10" xfId="2" applyFont="1" applyBorder="1" applyAlignment="1">
      <alignment wrapText="1"/>
    </xf>
    <xf numFmtId="165" fontId="3" fillId="0" borderId="10" xfId="2" applyNumberFormat="1" applyFont="1" applyFill="1" applyBorder="1" applyAlignment="1">
      <alignment horizontal="right"/>
    </xf>
    <xf numFmtId="0" fontId="3" fillId="0" borderId="10" xfId="2" applyFont="1" applyBorder="1" applyAlignment="1">
      <alignment wrapText="1"/>
    </xf>
    <xf numFmtId="0" fontId="4" fillId="0" borderId="10" xfId="2" applyFont="1" applyBorder="1"/>
    <xf numFmtId="165" fontId="3" fillId="0" borderId="10" xfId="2" applyNumberFormat="1" applyFont="1" applyBorder="1"/>
    <xf numFmtId="0" fontId="3" fillId="0" borderId="10" xfId="2" applyFont="1" applyBorder="1" applyAlignment="1">
      <alignment horizontal="left" wrapText="1"/>
    </xf>
    <xf numFmtId="0" fontId="4" fillId="0" borderId="1" xfId="2" applyFont="1" applyBorder="1" applyAlignment="1">
      <alignment wrapText="1"/>
    </xf>
    <xf numFmtId="165" fontId="4" fillId="0" borderId="45" xfId="2" applyNumberFormat="1" applyFont="1" applyBorder="1"/>
    <xf numFmtId="165" fontId="4" fillId="0" borderId="46" xfId="3" applyNumberFormat="1" applyFont="1" applyBorder="1"/>
    <xf numFmtId="165" fontId="4" fillId="0" borderId="47" xfId="3" applyNumberFormat="1" applyFont="1" applyBorder="1"/>
    <xf numFmtId="165" fontId="4" fillId="0" borderId="48" xfId="2" applyNumberFormat="1" applyFont="1" applyFill="1" applyBorder="1" applyAlignment="1">
      <alignment horizontal="right" wrapText="1"/>
    </xf>
    <xf numFmtId="0" fontId="4" fillId="0" borderId="10" xfId="2" applyFont="1" applyBorder="1" applyAlignment="1">
      <alignment wrapText="1"/>
    </xf>
    <xf numFmtId="0" fontId="3" fillId="0" borderId="10" xfId="2" applyFont="1" applyBorder="1"/>
    <xf numFmtId="165" fontId="3" fillId="0" borderId="10" xfId="3" applyNumberFormat="1" applyFont="1" applyBorder="1"/>
    <xf numFmtId="165" fontId="3" fillId="0" borderId="10" xfId="2" applyNumberFormat="1" applyFont="1" applyFill="1" applyBorder="1" applyAlignment="1">
      <alignment horizontal="right" wrapText="1"/>
    </xf>
    <xf numFmtId="165" fontId="4" fillId="0" borderId="10" xfId="2" applyNumberFormat="1" applyFont="1" applyFill="1" applyBorder="1" applyAlignment="1">
      <alignment horizontal="right"/>
    </xf>
    <xf numFmtId="0" fontId="4" fillId="0" borderId="10" xfId="2" applyFont="1" applyBorder="1" applyAlignment="1">
      <alignment horizontal="left" wrapText="1"/>
    </xf>
    <xf numFmtId="0" fontId="4" fillId="0" borderId="13" xfId="2" applyFont="1" applyBorder="1" applyAlignment="1">
      <alignment wrapText="1"/>
    </xf>
    <xf numFmtId="165" fontId="4" fillId="0" borderId="13" xfId="2" applyNumberFormat="1" applyFont="1" applyBorder="1"/>
    <xf numFmtId="165" fontId="4" fillId="0" borderId="0" xfId="3" applyNumberFormat="1" applyFont="1" applyBorder="1"/>
    <xf numFmtId="165" fontId="4" fillId="0" borderId="12" xfId="3" applyNumberFormat="1" applyFont="1" applyBorder="1"/>
    <xf numFmtId="0" fontId="0" fillId="0" borderId="13" xfId="0" applyBorder="1" applyAlignment="1">
      <alignment horizontal="left" vertical="top" wrapText="1"/>
    </xf>
    <xf numFmtId="4" fontId="3" fillId="0" borderId="49" xfId="2" applyNumberFormat="1" applyFont="1" applyFill="1" applyBorder="1" applyAlignment="1">
      <alignment horizontal="right" wrapText="1"/>
    </xf>
    <xf numFmtId="0" fontId="3" fillId="0" borderId="50" xfId="2" applyFont="1" applyBorder="1" applyAlignment="1">
      <alignment horizontal="left" wrapText="1"/>
    </xf>
    <xf numFmtId="0" fontId="4" fillId="0" borderId="31" xfId="2" applyFont="1" applyBorder="1" applyAlignment="1">
      <alignment horizontal="left" vertical="top" wrapText="1"/>
    </xf>
    <xf numFmtId="0" fontId="12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2" fillId="0" borderId="0" xfId="2" applyFont="1" applyAlignment="1"/>
    <xf numFmtId="0" fontId="0" fillId="0" borderId="0" xfId="0" applyAlignment="1"/>
  </cellXfs>
  <cellStyles count="6">
    <cellStyle name="Денежный 2" xfId="3"/>
    <cellStyle name="Денежный 3" xfId="5"/>
    <cellStyle name="Обычный" xfId="0" builtinId="0"/>
    <cellStyle name="Обычный 2" xfId="2"/>
    <cellStyle name="Обычный 3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showWhiteSpace="0" view="pageBreakPreview" zoomScaleNormal="100" zoomScaleSheetLayoutView="100" workbookViewId="0">
      <selection activeCell="F42" sqref="F42"/>
    </sheetView>
  </sheetViews>
  <sheetFormatPr defaultRowHeight="15" x14ac:dyDescent="0.25"/>
  <cols>
    <col min="1" max="1" width="33.140625" style="5" customWidth="1"/>
    <col min="2" max="2" width="16" style="2" customWidth="1"/>
    <col min="3" max="3" width="19" style="3" customWidth="1"/>
    <col min="4" max="4" width="17.42578125" style="3" customWidth="1"/>
    <col min="5" max="5" width="16" style="3" customWidth="1"/>
    <col min="6" max="6" width="21.140625" style="4" customWidth="1"/>
    <col min="7" max="7" width="42.42578125" style="6" customWidth="1"/>
    <col min="8" max="8" width="14.5703125" style="5" customWidth="1"/>
    <col min="9" max="10" width="9.140625" style="5"/>
    <col min="11" max="11" width="16.42578125" style="5" customWidth="1"/>
    <col min="12" max="12" width="9.140625" style="5"/>
    <col min="13" max="13" width="14.140625" style="5" customWidth="1"/>
    <col min="14" max="16384" width="9.140625" style="5"/>
  </cols>
  <sheetData>
    <row r="1" spans="1:11" ht="30.75" customHeight="1" x14ac:dyDescent="0.3">
      <c r="A1" s="140" t="s">
        <v>40</v>
      </c>
      <c r="B1" s="141"/>
      <c r="C1" s="141"/>
      <c r="D1" s="141"/>
      <c r="E1" s="141"/>
      <c r="F1" s="141"/>
      <c r="G1" s="141"/>
    </row>
    <row r="2" spans="1:11" ht="15.75" thickBot="1" x14ac:dyDescent="0.3"/>
    <row r="3" spans="1:11" ht="18.75" x14ac:dyDescent="0.3">
      <c r="A3" s="1"/>
      <c r="B3" s="7" t="s">
        <v>0</v>
      </c>
      <c r="C3" s="8"/>
      <c r="D3" s="8"/>
      <c r="E3" s="9"/>
      <c r="F3" s="10" t="s">
        <v>1</v>
      </c>
      <c r="G3" s="11"/>
    </row>
    <row r="4" spans="1:11" s="12" customFormat="1" ht="54" customHeight="1" thickBot="1" x14ac:dyDescent="0.35">
      <c r="A4" s="1"/>
      <c r="B4" s="95" t="s">
        <v>38</v>
      </c>
      <c r="C4" s="96" t="s">
        <v>2</v>
      </c>
      <c r="D4" s="97" t="s">
        <v>3</v>
      </c>
      <c r="E4" s="98" t="s">
        <v>39</v>
      </c>
      <c r="F4" s="99" t="s">
        <v>4</v>
      </c>
      <c r="G4" s="89"/>
      <c r="J4" s="5"/>
      <c r="K4" s="5"/>
    </row>
    <row r="5" spans="1:11" ht="25.5" customHeight="1" thickBot="1" x14ac:dyDescent="0.3">
      <c r="A5" s="13" t="s">
        <v>5</v>
      </c>
      <c r="B5" s="15">
        <f>B15+B43</f>
        <v>0</v>
      </c>
      <c r="C5" s="15">
        <f>C15+C43</f>
        <v>4941359.6399999997</v>
      </c>
      <c r="D5" s="15">
        <f>D15+D43</f>
        <v>3655475.51</v>
      </c>
      <c r="E5" s="15">
        <f>E15+E43</f>
        <v>1285884.1299999999</v>
      </c>
      <c r="F5" s="15">
        <f>F15+F43</f>
        <v>4964854.34</v>
      </c>
      <c r="G5" s="16"/>
    </row>
    <row r="6" spans="1:11" ht="15.75" x14ac:dyDescent="0.25">
      <c r="A6" s="17"/>
      <c r="B6" s="93"/>
      <c r="C6" s="93"/>
      <c r="D6" s="93"/>
      <c r="E6" s="93"/>
      <c r="F6" s="18"/>
      <c r="G6" s="19"/>
    </row>
    <row r="7" spans="1:11" ht="18" customHeight="1" x14ac:dyDescent="0.25">
      <c r="A7" s="100" t="s">
        <v>6</v>
      </c>
      <c r="B7" s="92"/>
      <c r="C7" s="92"/>
      <c r="D7" s="92"/>
      <c r="E7" s="92"/>
      <c r="F7" s="18"/>
      <c r="G7" s="19"/>
    </row>
    <row r="8" spans="1:11" s="24" customFormat="1" ht="24" customHeight="1" thickBot="1" x14ac:dyDescent="0.35">
      <c r="A8" s="20" t="s">
        <v>7</v>
      </c>
      <c r="B8" s="21"/>
      <c r="C8" s="22"/>
      <c r="D8" s="22"/>
      <c r="E8" s="22"/>
      <c r="F8" s="22"/>
      <c r="G8" s="23"/>
    </row>
    <row r="9" spans="1:11" ht="21.75" customHeight="1" x14ac:dyDescent="0.25">
      <c r="B9" s="7" t="s">
        <v>0</v>
      </c>
      <c r="C9" s="8"/>
      <c r="D9" s="8"/>
      <c r="E9" s="9"/>
      <c r="F9" s="10" t="s">
        <v>1</v>
      </c>
      <c r="G9" s="11"/>
    </row>
    <row r="10" spans="1:11" s="12" customFormat="1" ht="53.25" customHeight="1" x14ac:dyDescent="0.25">
      <c r="A10" s="25" t="s">
        <v>8</v>
      </c>
      <c r="B10" s="95" t="s">
        <v>38</v>
      </c>
      <c r="C10" s="96" t="s">
        <v>2</v>
      </c>
      <c r="D10" s="97" t="s">
        <v>3</v>
      </c>
      <c r="E10" s="98" t="s">
        <v>39</v>
      </c>
      <c r="F10" s="26" t="s">
        <v>9</v>
      </c>
      <c r="G10" s="27" t="s">
        <v>10</v>
      </c>
    </row>
    <row r="11" spans="1:11" ht="52.5" customHeight="1" x14ac:dyDescent="0.25">
      <c r="A11" s="28" t="s">
        <v>11</v>
      </c>
      <c r="B11" s="29"/>
      <c r="C11" s="30">
        <v>270820.53999999998</v>
      </c>
      <c r="D11" s="30">
        <v>203750.11</v>
      </c>
      <c r="E11" s="31">
        <f>B11+C11-D11</f>
        <v>67070.429999999993</v>
      </c>
      <c r="F11" s="32">
        <f>C11</f>
        <v>270820.53999999998</v>
      </c>
      <c r="G11" s="33"/>
    </row>
    <row r="12" spans="1:11" ht="22.5" customHeight="1" x14ac:dyDescent="0.25">
      <c r="A12" s="28" t="s">
        <v>12</v>
      </c>
      <c r="B12" s="29"/>
      <c r="C12" s="30">
        <v>1211930.18</v>
      </c>
      <c r="D12" s="30">
        <v>911787.96</v>
      </c>
      <c r="E12" s="31">
        <f>B12+C12-D12</f>
        <v>300142.21999999997</v>
      </c>
      <c r="F12" s="32">
        <f t="shared" ref="F12:F14" si="0">C12</f>
        <v>1211930.18</v>
      </c>
      <c r="G12" s="33"/>
    </row>
    <row r="13" spans="1:11" ht="22.5" customHeight="1" thickBot="1" x14ac:dyDescent="0.3">
      <c r="A13" s="28" t="s">
        <v>13</v>
      </c>
      <c r="B13" s="29"/>
      <c r="C13" s="30">
        <v>175186.72</v>
      </c>
      <c r="D13" s="30">
        <v>69675.649999999994</v>
      </c>
      <c r="E13" s="31">
        <f>B13+C13-D13</f>
        <v>105511.07</v>
      </c>
      <c r="F13" s="32">
        <f t="shared" si="0"/>
        <v>175186.72</v>
      </c>
      <c r="G13" s="34"/>
    </row>
    <row r="14" spans="1:11" ht="2.25" hidden="1" customHeight="1" thickBot="1" x14ac:dyDescent="0.3">
      <c r="A14" s="35" t="s">
        <v>14</v>
      </c>
      <c r="B14" s="36"/>
      <c r="C14" s="37"/>
      <c r="D14" s="37"/>
      <c r="E14" s="31">
        <f>B14+C14-D14</f>
        <v>0</v>
      </c>
      <c r="F14" s="32">
        <f t="shared" si="0"/>
        <v>0</v>
      </c>
      <c r="G14" s="34"/>
    </row>
    <row r="15" spans="1:11" s="43" customFormat="1" ht="21.75" customHeight="1" thickBot="1" x14ac:dyDescent="0.3">
      <c r="A15" s="38" t="s">
        <v>15</v>
      </c>
      <c r="B15" s="14">
        <f>SUM(B11:B14)</f>
        <v>0</v>
      </c>
      <c r="C15" s="39">
        <f>SUM(C11:C14)</f>
        <v>1657937.44</v>
      </c>
      <c r="D15" s="39">
        <f>SUM(D11:D14)</f>
        <v>1185213.7199999997</v>
      </c>
      <c r="E15" s="40">
        <f>SUM(E11:E14)</f>
        <v>472723.72</v>
      </c>
      <c r="F15" s="41">
        <f>SUM(F11:F12:F13:F14)</f>
        <v>1657937.44</v>
      </c>
      <c r="G15" s="42"/>
    </row>
    <row r="16" spans="1:11" s="43" customFormat="1" ht="19.5" customHeight="1" x14ac:dyDescent="0.25">
      <c r="A16" s="44"/>
      <c r="B16" s="18"/>
      <c r="C16" s="18"/>
      <c r="D16" s="18"/>
      <c r="E16" s="18"/>
      <c r="F16" s="45"/>
      <c r="G16" s="46"/>
    </row>
    <row r="17" spans="1:14" s="24" customFormat="1" ht="20.25" customHeight="1" thickBot="1" x14ac:dyDescent="0.35">
      <c r="A17" s="85" t="s">
        <v>16</v>
      </c>
      <c r="B17" s="86"/>
      <c r="C17" s="47"/>
      <c r="D17" s="48"/>
      <c r="E17" s="22"/>
      <c r="F17" s="49"/>
      <c r="G17" s="50"/>
    </row>
    <row r="18" spans="1:14" ht="21" customHeight="1" thickBot="1" x14ac:dyDescent="0.3">
      <c r="B18" s="51" t="s">
        <v>0</v>
      </c>
      <c r="C18" s="52"/>
      <c r="D18" s="52"/>
      <c r="E18" s="53"/>
      <c r="F18" s="54" t="s">
        <v>1</v>
      </c>
      <c r="G18" s="55"/>
    </row>
    <row r="19" spans="1:14" s="12" customFormat="1" ht="78.75" customHeight="1" thickBot="1" x14ac:dyDescent="0.3">
      <c r="A19" s="56" t="s">
        <v>17</v>
      </c>
      <c r="B19" s="95" t="s">
        <v>38</v>
      </c>
      <c r="C19" s="96" t="s">
        <v>2</v>
      </c>
      <c r="D19" s="97" t="s">
        <v>3</v>
      </c>
      <c r="E19" s="98" t="s">
        <v>39</v>
      </c>
      <c r="F19" s="57" t="s">
        <v>4</v>
      </c>
      <c r="G19" s="58" t="s">
        <v>10</v>
      </c>
    </row>
    <row r="20" spans="1:14" ht="56.25" customHeight="1" x14ac:dyDescent="0.25">
      <c r="A20" s="137" t="s">
        <v>18</v>
      </c>
      <c r="B20" s="59">
        <v>0</v>
      </c>
      <c r="C20" s="60">
        <v>391267.45</v>
      </c>
      <c r="D20" s="60">
        <v>294367.58</v>
      </c>
      <c r="E20" s="61">
        <f>B20+C20-D20</f>
        <v>96899.87</v>
      </c>
      <c r="F20" s="62">
        <f>SUM(F21:F25)</f>
        <v>414462.00999999995</v>
      </c>
      <c r="G20" s="63"/>
      <c r="H20" s="94">
        <f>F20-C20</f>
        <v>23194.559999999939</v>
      </c>
    </row>
    <row r="21" spans="1:14" x14ac:dyDescent="0.25">
      <c r="A21" s="138"/>
      <c r="B21" s="64"/>
      <c r="C21" s="65"/>
      <c r="D21" s="65"/>
      <c r="E21" s="66"/>
      <c r="F21" s="67">
        <v>174172.33</v>
      </c>
      <c r="G21" s="68" t="s">
        <v>37</v>
      </c>
    </row>
    <row r="22" spans="1:14" x14ac:dyDescent="0.25">
      <c r="A22" s="138"/>
      <c r="B22" s="64"/>
      <c r="C22" s="65"/>
      <c r="D22" s="65"/>
      <c r="E22" s="66"/>
      <c r="F22" s="67" t="s">
        <v>41</v>
      </c>
      <c r="G22" s="68" t="s">
        <v>25</v>
      </c>
    </row>
    <row r="23" spans="1:14" x14ac:dyDescent="0.25">
      <c r="A23" s="138"/>
      <c r="B23" s="64"/>
      <c r="C23" s="65"/>
      <c r="D23" s="65"/>
      <c r="E23" s="66"/>
      <c r="F23" s="67">
        <v>191172.61</v>
      </c>
      <c r="G23" s="68" t="s">
        <v>26</v>
      </c>
    </row>
    <row r="24" spans="1:14" ht="30" x14ac:dyDescent="0.25">
      <c r="A24" s="138"/>
      <c r="B24" s="64"/>
      <c r="C24" s="65"/>
      <c r="D24" s="65"/>
      <c r="E24" s="66"/>
      <c r="F24" s="67">
        <v>49117.07</v>
      </c>
      <c r="G24" s="68" t="s">
        <v>27</v>
      </c>
    </row>
    <row r="25" spans="1:14" ht="15.75" thickBot="1" x14ac:dyDescent="0.3">
      <c r="A25" s="107"/>
      <c r="B25" s="64"/>
      <c r="C25" s="65"/>
      <c r="D25" s="65"/>
      <c r="E25" s="66"/>
      <c r="F25" s="67"/>
      <c r="G25" s="68"/>
    </row>
    <row r="26" spans="1:14" ht="21" customHeight="1" thickBot="1" x14ac:dyDescent="0.3">
      <c r="A26" s="137" t="s">
        <v>19</v>
      </c>
      <c r="B26" s="109">
        <v>0</v>
      </c>
      <c r="C26" s="110">
        <v>1416324.03</v>
      </c>
      <c r="D26" s="110">
        <v>1065562.3700000001</v>
      </c>
      <c r="E26" s="110">
        <f>B26+C26-D26</f>
        <v>350761.65999999992</v>
      </c>
      <c r="F26" s="62">
        <f>SUM(F27:F28)</f>
        <v>1344873.14</v>
      </c>
      <c r="G26" s="63"/>
      <c r="H26" s="94">
        <f>F26-C26</f>
        <v>-71450.89000000013</v>
      </c>
    </row>
    <row r="27" spans="1:14" x14ac:dyDescent="0.25">
      <c r="A27" s="139"/>
      <c r="B27" s="64"/>
      <c r="C27" s="65"/>
      <c r="D27" s="65"/>
      <c r="E27" s="66"/>
      <c r="F27" s="73">
        <v>1337673.1399999999</v>
      </c>
      <c r="G27" s="68" t="s">
        <v>28</v>
      </c>
    </row>
    <row r="28" spans="1:14" ht="15.75" thickBot="1" x14ac:dyDescent="0.3">
      <c r="A28" s="134"/>
      <c r="B28" s="64"/>
      <c r="C28" s="65"/>
      <c r="D28" s="65"/>
      <c r="E28" s="66"/>
      <c r="F28" s="135">
        <v>7200</v>
      </c>
      <c r="G28" s="136" t="s">
        <v>33</v>
      </c>
    </row>
    <row r="29" spans="1:14" ht="29.25" x14ac:dyDescent="0.25">
      <c r="A29" s="108" t="s">
        <v>20</v>
      </c>
      <c r="B29" s="102">
        <v>0</v>
      </c>
      <c r="C29" s="103">
        <v>130240.13</v>
      </c>
      <c r="D29" s="103">
        <v>97985.33</v>
      </c>
      <c r="E29" s="104">
        <f>B29+C29-D29</f>
        <v>32254.800000000003</v>
      </c>
      <c r="F29" s="105">
        <f>SUM(F30+F31)</f>
        <v>111034.58</v>
      </c>
      <c r="G29" s="106"/>
      <c r="H29" s="94">
        <f>F29-C29</f>
        <v>-19205.550000000003</v>
      </c>
    </row>
    <row r="30" spans="1:14" ht="15.75" thickBot="1" x14ac:dyDescent="0.3">
      <c r="A30" s="130"/>
      <c r="B30" s="131"/>
      <c r="C30" s="132"/>
      <c r="D30" s="132"/>
      <c r="E30" s="133"/>
      <c r="F30" s="90">
        <v>54223.85</v>
      </c>
      <c r="G30" s="91" t="s">
        <v>29</v>
      </c>
      <c r="H30" s="94"/>
    </row>
    <row r="31" spans="1:14" ht="15.75" thickBot="1" x14ac:dyDescent="0.3">
      <c r="A31" s="69"/>
      <c r="B31" s="70"/>
      <c r="C31" s="71"/>
      <c r="D31" s="71"/>
      <c r="E31" s="72"/>
      <c r="F31" s="127">
        <v>56810.73</v>
      </c>
      <c r="G31" s="115" t="s">
        <v>30</v>
      </c>
    </row>
    <row r="32" spans="1:14" ht="30" thickBot="1" x14ac:dyDescent="0.3">
      <c r="A32" s="119" t="s">
        <v>21</v>
      </c>
      <c r="B32" s="120">
        <v>0</v>
      </c>
      <c r="C32" s="121">
        <v>1221399.99</v>
      </c>
      <c r="D32" s="121">
        <v>918912.51</v>
      </c>
      <c r="E32" s="122">
        <f>B32+C32-D32</f>
        <v>302487.48</v>
      </c>
      <c r="F32" s="123">
        <f>SUM(F33:F38)</f>
        <v>1373582.12</v>
      </c>
      <c r="G32" s="11"/>
      <c r="H32" s="94">
        <f>F32-C32</f>
        <v>152182.13000000012</v>
      </c>
      <c r="J32" s="79"/>
      <c r="M32" s="80"/>
      <c r="N32" s="80"/>
    </row>
    <row r="33" spans="1:14" x14ac:dyDescent="0.25">
      <c r="A33" s="124"/>
      <c r="B33" s="109"/>
      <c r="C33" s="110"/>
      <c r="D33" s="110"/>
      <c r="E33" s="110"/>
      <c r="F33" s="127">
        <v>669708.48</v>
      </c>
      <c r="G33" s="115" t="s">
        <v>30</v>
      </c>
      <c r="H33" s="94"/>
      <c r="J33" s="79"/>
      <c r="M33" s="80"/>
      <c r="N33" s="80"/>
    </row>
    <row r="34" spans="1:14" ht="30.75" thickBot="1" x14ac:dyDescent="0.3">
      <c r="A34" s="124"/>
      <c r="B34" s="109"/>
      <c r="C34" s="110"/>
      <c r="D34" s="110"/>
      <c r="E34" s="110"/>
      <c r="F34" s="127">
        <v>441895.35</v>
      </c>
      <c r="G34" s="115" t="s">
        <v>31</v>
      </c>
      <c r="H34" s="94"/>
      <c r="J34" s="79"/>
      <c r="M34" s="80"/>
      <c r="N34" s="80"/>
    </row>
    <row r="35" spans="1:14" ht="15.75" thickBot="1" x14ac:dyDescent="0.3">
      <c r="A35" s="124"/>
      <c r="B35" s="109"/>
      <c r="C35" s="110"/>
      <c r="D35" s="110"/>
      <c r="E35" s="110"/>
      <c r="F35" s="127">
        <v>136109.34</v>
      </c>
      <c r="G35" s="115" t="s">
        <v>32</v>
      </c>
      <c r="H35" s="94"/>
      <c r="J35" s="79"/>
      <c r="M35" s="80"/>
      <c r="N35" s="80"/>
    </row>
    <row r="36" spans="1:14" ht="15.75" thickBot="1" x14ac:dyDescent="0.3">
      <c r="A36" s="124"/>
      <c r="B36" s="109"/>
      <c r="C36" s="110"/>
      <c r="D36" s="110"/>
      <c r="E36" s="110"/>
      <c r="F36" s="127">
        <v>72048.95</v>
      </c>
      <c r="G36" s="115" t="s">
        <v>34</v>
      </c>
      <c r="H36" s="94"/>
      <c r="J36" s="79"/>
      <c r="M36" s="80"/>
      <c r="N36" s="80"/>
    </row>
    <row r="37" spans="1:14" ht="15.75" thickBot="1" x14ac:dyDescent="0.3">
      <c r="A37" s="124"/>
      <c r="B37" s="109"/>
      <c r="C37" s="110"/>
      <c r="D37" s="110"/>
      <c r="E37" s="110"/>
      <c r="F37" s="127">
        <v>53820</v>
      </c>
      <c r="G37" s="115" t="s">
        <v>35</v>
      </c>
      <c r="H37" s="94"/>
      <c r="J37" s="79"/>
      <c r="M37" s="80"/>
      <c r="N37" s="80"/>
    </row>
    <row r="38" spans="1:14" ht="15.75" thickBot="1" x14ac:dyDescent="0.3">
      <c r="A38" s="124"/>
      <c r="B38" s="109"/>
      <c r="C38" s="110"/>
      <c r="D38" s="110"/>
      <c r="E38" s="110"/>
      <c r="F38" s="127"/>
      <c r="G38" s="115"/>
      <c r="H38" s="94"/>
      <c r="J38" s="79"/>
      <c r="M38" s="80"/>
      <c r="N38" s="80"/>
    </row>
    <row r="39" spans="1:14" ht="15.75" thickBot="1" x14ac:dyDescent="0.3">
      <c r="A39" s="116" t="s">
        <v>22</v>
      </c>
      <c r="B39" s="117"/>
      <c r="C39" s="110"/>
      <c r="D39" s="110"/>
      <c r="E39" s="110"/>
      <c r="F39" s="128"/>
      <c r="G39" s="129"/>
      <c r="J39" s="79"/>
      <c r="M39" s="80"/>
      <c r="N39" s="80"/>
    </row>
    <row r="40" spans="1:14" ht="15.75" thickBot="1" x14ac:dyDescent="0.3">
      <c r="A40" s="125"/>
      <c r="B40" s="117"/>
      <c r="C40" s="126"/>
      <c r="D40" s="126"/>
      <c r="E40" s="126"/>
      <c r="F40" s="114"/>
      <c r="G40" s="118"/>
    </row>
    <row r="41" spans="1:14" ht="15.75" thickBot="1" x14ac:dyDescent="0.3">
      <c r="A41" s="78" t="s">
        <v>23</v>
      </c>
      <c r="B41" s="74">
        <v>0</v>
      </c>
      <c r="C41" s="75">
        <v>124190.6</v>
      </c>
      <c r="D41" s="75">
        <v>93434</v>
      </c>
      <c r="E41" s="76">
        <f>B41+C41-D41</f>
        <v>30756.600000000006</v>
      </c>
      <c r="F41" s="77">
        <f>SUM(F42)</f>
        <v>62965.05</v>
      </c>
      <c r="G41" s="19"/>
    </row>
    <row r="42" spans="1:14" ht="15.75" thickBot="1" x14ac:dyDescent="0.3">
      <c r="A42" s="69"/>
      <c r="B42" s="70"/>
      <c r="C42" s="71"/>
      <c r="D42" s="71"/>
      <c r="E42" s="72"/>
      <c r="F42" s="101">
        <v>62965.05</v>
      </c>
      <c r="G42" s="81" t="s">
        <v>36</v>
      </c>
      <c r="H42" s="94">
        <f>F41-C41</f>
        <v>-61225.55</v>
      </c>
    </row>
    <row r="43" spans="1:14" ht="34.5" customHeight="1" thickBot="1" x14ac:dyDescent="0.3">
      <c r="A43" s="111" t="s">
        <v>24</v>
      </c>
      <c r="B43" s="112">
        <f>B20+B26+B29+B32+B41</f>
        <v>0</v>
      </c>
      <c r="C43" s="112">
        <f>C20+C26+C29+C32+C41</f>
        <v>3283422.1999999997</v>
      </c>
      <c r="D43" s="112">
        <f>D20+D26+D29+D32+D41</f>
        <v>2470261.79</v>
      </c>
      <c r="E43" s="112">
        <f>E20+E26+E29+E32+E41</f>
        <v>813160.4099999998</v>
      </c>
      <c r="F43" s="112">
        <f>SUM(F41+F39+F32+F29+F26 +F20)</f>
        <v>3306916.9</v>
      </c>
      <c r="G43" s="113"/>
    </row>
    <row r="44" spans="1:14" x14ac:dyDescent="0.25">
      <c r="A44" s="82"/>
      <c r="B44" s="83"/>
      <c r="C44" s="65"/>
      <c r="D44" s="65"/>
      <c r="E44" s="65"/>
      <c r="F44" s="65"/>
      <c r="G44" s="84"/>
      <c r="J44" s="12"/>
      <c r="K44" s="12"/>
    </row>
    <row r="45" spans="1:14" x14ac:dyDescent="0.25">
      <c r="H45" s="82"/>
    </row>
    <row r="85" spans="3:5" x14ac:dyDescent="0.25">
      <c r="C85" s="87"/>
      <c r="D85" s="88"/>
      <c r="E85" s="88"/>
    </row>
  </sheetData>
  <mergeCells count="3">
    <mergeCell ref="A20:A24"/>
    <mergeCell ref="A26:A27"/>
    <mergeCell ref="A1:G1"/>
  </mergeCells>
  <printOptions gridLines="1"/>
  <pageMargins left="0.11811023622047245" right="0.11811023622047245" top="0.27559055118110237" bottom="0.19685039370078741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МКД</vt:lpstr>
      <vt:lpstr>МКД!Область_печати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Svetlana</cp:lastModifiedBy>
  <cp:revision/>
  <cp:lastPrinted>2021-03-24T12:38:49Z</cp:lastPrinted>
  <dcterms:created xsi:type="dcterms:W3CDTF">2020-02-13T12:53:48Z</dcterms:created>
  <dcterms:modified xsi:type="dcterms:W3CDTF">2021-04-15T10:49:21Z</dcterms:modified>
  <cp:category/>
  <cp:contentStatus/>
</cp:coreProperties>
</file>